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Tabelle1" sheetId="2" r:id="rId1"/>
    <sheet name="Data" sheetId="1" r:id="rId2"/>
    <sheet name="Header" sheetId="3" r:id="rId3"/>
    <sheet name="Meta" r:id="rId8" sheetId="4"/>
    <sheet name="Cross Selling_2" r:id="rId9" sheetId="5"/>
    <sheet name="Cross Selling_3" r:id="rId10" sheetId="6"/>
  </sheets>
  <calcPr calcId="0"/>
</workbook>
</file>

<file path=xl/calcChain.xml><?xml version="1.0" encoding="utf-8"?>
<calcChain xmlns="http://schemas.openxmlformats.org/spreadsheetml/2006/main">
  <c r="G18" i="2" l="1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17" i="2"/>
  <c r="F18" i="2" l="1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G33" i="2"/>
  <c r="E33" i="2"/>
  <c r="F17" i="2"/>
  <c r="D18" i="2" l="1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D17" i="2"/>
  <c r="C17" i="2"/>
  <c r="C11" i="2"/>
  <c r="D39" i="2"/>
  <c r="D14" i="2"/>
  <c r="C9" i="2"/>
  <c r="C8" i="2"/>
  <c r="B33" i="2" l="1"/>
  <c r="G8" i="2"/>
  <c r="G34" i="2" l="1"/>
  <c r="G35" i="2" l="1"/>
  <c r="G37" i="2" s="1"/>
</calcChain>
</file>

<file path=xl/sharedStrings.xml><?xml version="1.0" encoding="utf-8"?>
<sst xmlns="http://schemas.openxmlformats.org/spreadsheetml/2006/main" count="142" uniqueCount="111">
  <si>
    <t>Label</t>
  </si>
  <si>
    <t>Customer</t>
  </si>
  <si>
    <t>Sales Discount in %</t>
  </si>
  <si>
    <t>Quantity</t>
  </si>
  <si>
    <t>Product Currency</t>
  </si>
  <si>
    <t>Included in Total Deal</t>
  </si>
  <si>
    <t>Meatball AG</t>
  </si>
  <si>
    <t>Fleischstrasse 99</t>
  </si>
  <si>
    <t xml:space="preserve">65711 Würstdorf </t>
  </si>
  <si>
    <t>Pos.</t>
  </si>
  <si>
    <t>Es gelten unsere AGBs.</t>
  </si>
  <si>
    <t>Bankverbindung:</t>
  </si>
  <si>
    <t>Bank für Pricing</t>
  </si>
  <si>
    <t>Konto-Nr. 007</t>
  </si>
  <si>
    <t>BLZ: 4711</t>
  </si>
  <si>
    <t>www.the-meatball.com</t>
  </si>
  <si>
    <t>SKU</t>
  </si>
  <si>
    <t>Service Surcharge</t>
  </si>
  <si>
    <t>Quote Quantity</t>
  </si>
  <si>
    <t>Listprice</t>
  </si>
  <si>
    <t>Discount Guideline</t>
  </si>
  <si>
    <t>Invoice price</t>
  </si>
  <si>
    <t>Net Margin %</t>
  </si>
  <si>
    <t>Comp List Price</t>
  </si>
  <si>
    <t>Performance</t>
  </si>
  <si>
    <t>Total Invoice Price</t>
  </si>
  <si>
    <t>Name</t>
  </si>
  <si>
    <t>Target Date</t>
  </si>
  <si>
    <t>Expiry Date</t>
  </si>
  <si>
    <t>Ext. Ref</t>
  </si>
  <si>
    <t>Quote No.:</t>
  </si>
  <si>
    <t>Customer:</t>
  </si>
  <si>
    <t>Cust. No.:</t>
  </si>
  <si>
    <t>Prod.-No.</t>
  </si>
  <si>
    <t>Invoice Price in EUR</t>
  </si>
  <si>
    <t>Total Amount
in EUR</t>
  </si>
  <si>
    <t>Net Price</t>
  </si>
  <si>
    <t>VAT</t>
  </si>
  <si>
    <t>Offer is only valide till:</t>
  </si>
  <si>
    <t>Sales Rep:</t>
  </si>
  <si>
    <t>https://www.pricefx.eu</t>
  </si>
  <si>
    <t>node2</t>
  </si>
  <si>
    <t>meatball</t>
  </si>
  <si>
    <t>343af96f-b4b9-4841-a5f0-ca0bd5562f13teyyypgxb9411mg1xub4hx5r5</t>
  </si>
  <si>
    <t>343af96f-b4b9-4841-a5f0-ca0bd5562f13teyyypgxb9411mg1xub4hx5r5.343af96f-b4b9-4841-a5f0-ca0bd5562f13</t>
  </si>
  <si>
    <t>ExcelDownload</t>
  </si>
  <si>
    <t>TRUE</t>
  </si>
  <si>
    <t>FALSE</t>
  </si>
  <si>
    <t>400</t>
  </si>
  <si>
    <t>3.0</t>
  </si>
  <si>
    <t>origin/master</t>
  </si>
  <si>
    <t>6d89eb2019335cfe9a50fe04ed61c062ed5976b1</t>
  </si>
  <si>
    <t>New Quote</t>
  </si>
  <si>
    <t>CD-00004</t>
  </si>
  <si>
    <t>Meatball PS</t>
  </si>
  <si>
    <t>MB-0004</t>
  </si>
  <si>
    <t>Requested Price</t>
  </si>
  <si>
    <t>Normal Delivery</t>
  </si>
  <si>
    <t>Meatball LS</t>
  </si>
  <si>
    <t>MB-0007</t>
  </si>
  <si>
    <t>Deal Score</t>
  </si>
  <si>
    <t>List Price</t>
  </si>
  <si>
    <t>Approval Price</t>
  </si>
  <si>
    <t>Floor Price</t>
  </si>
  <si>
    <t>Sales Discount</t>
  </si>
  <si>
    <t>Std Discount %</t>
  </si>
  <si>
    <t>Target Price</t>
  </si>
  <si>
    <t>Invoice Price</t>
  </si>
  <si>
    <t>Message</t>
  </si>
  <si>
    <t>OK</t>
  </si>
  <si>
    <t>Bonus</t>
  </si>
  <si>
    <t>{value=5.6250000000, sectors=[{color=#FF0000, upperBound=5}, {color=#FFFF00, upperBound=25}, {color=#00FF00, upperBound=null}]}</t>
  </si>
  <si>
    <t>Inline Analysis</t>
  </si>
  <si>
    <t>{generatedSavedChart={series=[{"datamart":"DM.datamart_transaction","label":"label","currency":"EUR","x":"Quantity","y":"InvoicePrice","groupBy":"CustomerID","bandBy":"CustomerClass","geneneratedQueryDto":"{\"datamart\":\"DM.datamart_transaction\",\"name\":null,\"label\":\"Series1\",\"rollup\":true,\"projections\":{\"x\":{\"alias\":\"x\",\"name\":\"Quantity\",\"expression\":\"SUM({field})\",\"function\":null,\"default\":null,\"label\":\"∑Quantity\",\"formatString\":\"∑{field}\",\"parameters\":{\"field\":\"Quantity\",\"quantity\":\"Quantity\",\"base\":\"ListPrice\"}},\"y\":{\"alias\":\"y\",\"name\":\"InvoicePrice\",\"expression\":\"SUM({field})/SUM({quantity})\",\"function\":null,\"default\":null,\"label\":\"∑Invoice Price/∑Quantity\",\"formatString\":\"∑{field}/∑{quantity}\",\"parameters\":{\"field\":\"InvoicePrice\",\"quantity\":\"Quantity\",\"base\":\"ListPrice\"}},\"groupBy\":\"CustomerID\",\"bandBy\":\"CustomerClass\"},\"filter\":null,\"aggregateFilter\":null,\"sortBy\":[],\"options\":{\"currency\":\"EUR\",\"discretization\":[\"x\",\"y\"],\"distribution\":[\"x\",\"y\"],\"regression\":[\"y\",\"x\"]}}","calculatedFieldFormulaControllerState":{"x":{"aggregationFormula":"SUM"},"y":{"aggregationFormula":"PERUNIT"}},"dimFilters":[{"fieldName":"InvoiceDateYear","fieldValue":"2015"}]}], auxLines=[{"color":"#AA4643","type":"LINE","steepness":"0","yCut":"16.777807647744","title":"Floor","hideDataLabels":true}, {"color":"#89A54E","type":"LINE","steepness":"0","yCut":"20.44770000","title":"Target","hideDataLabels":true}], options={"hideLegend":true,"subtitle":"All Prices in EUR","title":"Benchmark","xLabel":"Quantity","yLabel":"Average Invoice Price","marker":{"x":10,"y":2E+1}}}}</t>
  </si>
  <si>
    <t>Avg Competitor Price</t>
  </si>
  <si>
    <t>Reference SKU</t>
  </si>
  <si>
    <t>Type</t>
  </si>
  <si>
    <t>Recommendation</t>
  </si>
  <si>
    <t>Cross Selling</t>
  </si>
  <si>
    <t>{entries=[], columns=[Reference SKU, Type, Recommendation], enableClientFilter=false, onRowSelectEvents={}}</t>
  </si>
  <si>
    <t>Please approve Price</t>
  </si>
  <si>
    <t>{value=-30.1071428550, sectors=[{color=#FF0000, upperBound=5}, {color=#FFFF00, upperBound=25}, {color=#00FF00, upperBound=null}]}</t>
  </si>
  <si>
    <t>{generatedSavedChart={series=[{"datamart":"DM.datamart_transaction","label":"label","currency":"EUR","x":"Quantity","y":"InvoicePrice","groupBy":"CustomerID","bandBy":"CustomerClass","geneneratedQueryDto":"{\"datamart\":\"DM.datamart_transaction\",\"name\":null,\"label\":\"Series1\",\"rollup\":true,\"projections\":{\"x\":{\"alias\":\"x\",\"name\":\"Quantity\",\"expression\":\"SUM({field})\",\"function\":null,\"default\":null,\"label\":\"∑Quantity\",\"formatString\":\"∑{field}\",\"parameters\":{\"field\":\"Quantity\",\"quantity\":\"Quantity\",\"base\":\"ListPrice\"}},\"y\":{\"alias\":\"y\",\"name\":\"InvoicePrice\",\"expression\":\"SUM({field})/SUM({quantity})\",\"function\":null,\"default\":null,\"label\":\"∑Invoice Price/∑Quantity\",\"formatString\":\"∑{field}/∑{quantity}\",\"parameters\":{\"field\":\"InvoicePrice\",\"quantity\":\"Quantity\",\"base\":\"ListPrice\"}},\"groupBy\":\"CustomerID\",\"bandBy\":\"CustomerClass\"},\"filter\":null,\"aggregateFilter\":null,\"sortBy\":[],\"options\":{\"currency\":\"EUR\",\"discretization\":[\"x\",\"y\"],\"distribution\":[\"x\",\"y\"],\"regression\":[\"y\",\"x\"]}}","calculatedFieldFormulaControllerState":{"x":{"aggregationFormula":"SUM"},"y":{"aggregationFormula":"PERUNIT"}},"dimFilters":[{"fieldName":"InvoiceDateYear","fieldValue":"2015"}]}], auxLines=[{"color":"#AA4643","type":"LINE","steepness":"0","yCut":"15.29016803028","title":"Floor","hideDataLabels":true}, {"color":"#89A54E","type":"LINE","steepness":"0","yCut":"22.0224630","title":"Target","hideDataLabels":true}], options={"hideLegend":true,"subtitle":"All Prices in EUR","title":"Benchmark","xLabel":"Quantity","yLabel":"Average Invoice Price","marker":{"x":34,"y":14}}}}</t>
  </si>
  <si>
    <t>MB-0042</t>
  </si>
  <si>
    <t>Cross-Sell</t>
  </si>
  <si>
    <t>Additional Product for up-sell</t>
  </si>
  <si>
    <t>MB-0008</t>
  </si>
  <si>
    <t>Up-Sell</t>
  </si>
  <si>
    <t>Next size of the Product</t>
  </si>
  <si>
    <t>MB-0013</t>
  </si>
  <si>
    <t>Other Customers buy this as well</t>
  </si>
  <si>
    <t>MB-0003</t>
  </si>
  <si>
    <t>Alternative</t>
  </si>
  <si>
    <t>Alternative if tast is not ok</t>
  </si>
  <si>
    <t>{entries=[{Reference SKU=MB-0042, Type=Cross-Sell, Recommendation=Additional Product for up-sell}, {Reference SKU=MB-0008, Type=Up-Sell, Recommendation=Next size of the Product}, {Reference SKU=MB-0013, Type=Cross-Sell, Recommendation=Other Customers buy this as well}, {Reference SKU=MB-0003, Type=Alternative, Recommendation=Alternative if tast is not ok}], columns=[Reference SKU, Type, Recommendation], enableClientFilter=false, onRowSelectEvents={}}</t>
  </si>
  <si>
    <t>P-5572</t>
  </si>
  <si>
    <t>F. Schulze</t>
  </si>
  <si>
    <t>Enduser</t>
  </si>
  <si>
    <t>C</t>
  </si>
  <si>
    <t>Europe</t>
  </si>
  <si>
    <t>Germany</t>
  </si>
  <si>
    <t>Volume Buyer</t>
  </si>
  <si>
    <t>Hans Meyer</t>
  </si>
  <si>
    <t>SO20</t>
  </si>
  <si>
    <t>30 days</t>
  </si>
  <si>
    <t>FOB</t>
  </si>
  <si>
    <t>EUR</t>
  </si>
  <si>
    <t>Header Text</t>
  </si>
  <si>
    <t>Workflow</t>
  </si>
  <si>
    <t>Status</t>
  </si>
  <si>
    <t>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</si>
</sst>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\ &quot;€&quot;"/>
    <numFmt numFmtId="165" formatCode="_-* #,##0.00\ [$€-407]_-;\-* #,##0.00\ [$€-407]_-;_-* &quot;-&quot;??\ [$€-407]_-;_-@_-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color indexed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name val="Calibri"/>
      <sz val="11.0"/>
      <b val="true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/>
      <right/>
      <top style="thin">
        <color theme="6" tint="-0.499984740745262"/>
      </top>
      <bottom/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/>
      <right style="thin">
        <color theme="6" tint="-0.499984740745262"/>
      </right>
      <top/>
      <bottom/>
      <diagonal/>
    </border>
    <border>
      <left style="thin">
        <color theme="6" tint="-0.49998474074526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6" tint="-0.499984740745262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14" fontId="0" fillId="0" borderId="0" xfId="0" applyNumberFormat="1"/>
    <xf numFmtId="0" fontId="0" fillId="3" borderId="0" xfId="0" applyFill="1"/>
    <xf numFmtId="0" fontId="1" fillId="2" borderId="0" xfId="0" applyNumberFormat="1" applyFont="1" applyFill="1" applyBorder="1" applyAlignment="1"/>
    <xf numFmtId="0" fontId="0" fillId="2" borderId="0" xfId="0" applyFont="1" applyFill="1" applyBorder="1" applyAlignment="1"/>
    <xf numFmtId="0" fontId="2" fillId="2" borderId="0" xfId="0" applyFont="1" applyFill="1" applyBorder="1" applyAlignment="1"/>
    <xf numFmtId="14" fontId="0" fillId="3" borderId="0" xfId="0" applyNumberFormat="1" applyFill="1"/>
    <xf numFmtId="0" fontId="0" fillId="2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right"/>
    </xf>
    <xf numFmtId="164" fontId="0" fillId="2" borderId="0" xfId="0" applyNumberFormat="1" applyFont="1" applyFill="1" applyBorder="1" applyAlignment="1"/>
    <xf numFmtId="9" fontId="0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/>
    <xf numFmtId="0" fontId="5" fillId="2" borderId="0" xfId="0" applyNumberFormat="1" applyFont="1" applyFill="1" applyBorder="1" applyAlignment="1"/>
    <xf numFmtId="14" fontId="5" fillId="2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0" fillId="3" borderId="0" xfId="0" applyFill="1" applyBorder="1"/>
    <xf numFmtId="0" fontId="6" fillId="0" borderId="0" xfId="0" applyFont="1"/>
    <xf numFmtId="0" fontId="1" fillId="0" borderId="0" xfId="0" applyFont="1"/>
    <xf numFmtId="0" fontId="0" fillId="4" borderId="0" xfId="0" applyFill="1"/>
    <xf numFmtId="0" fontId="3" fillId="4" borderId="0" xfId="0" applyFont="1" applyFill="1"/>
    <xf numFmtId="0" fontId="2" fillId="4" borderId="0" xfId="0" applyFont="1" applyFill="1"/>
    <xf numFmtId="0" fontId="2" fillId="4" borderId="0" xfId="0" applyFont="1" applyFill="1" applyBorder="1"/>
    <xf numFmtId="0" fontId="0" fillId="4" borderId="0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5" borderId="0" xfId="0" applyFill="1"/>
    <xf numFmtId="0" fontId="4" fillId="6" borderId="9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10" xfId="0" applyNumberFormat="1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0" fillId="3" borderId="12" xfId="0" applyFill="1" applyBorder="1"/>
    <xf numFmtId="164" fontId="0" fillId="3" borderId="13" xfId="0" applyNumberFormat="1" applyFill="1" applyBorder="1"/>
    <xf numFmtId="14" fontId="0" fillId="0" borderId="0" xfId="0" applyNumberFormat="1"/>
    <xf numFmtId="14" fontId="0" fillId="0" borderId="0" xfId="0" applyNumberFormat="1"/>
    <xf numFmtId="165" fontId="0" fillId="3" borderId="0" xfId="1" applyNumberFormat="1" applyFont="1" applyFill="1" applyBorder="1"/>
    <xf numFmtId="0" fontId="0" fillId="3" borderId="14" xfId="0" applyFill="1" applyBorder="1"/>
    <xf numFmtId="0" fontId="0" fillId="3" borderId="15" xfId="0" applyFill="1" applyBorder="1"/>
    <xf numFmtId="165" fontId="0" fillId="3" borderId="15" xfId="1" applyNumberFormat="1" applyFont="1" applyFill="1" applyBorder="1"/>
    <xf numFmtId="164" fontId="0" fillId="3" borderId="16" xfId="0" applyNumberFormat="1" applyFill="1" applyBorder="1"/>
    <xf numFmtId="14" fontId="0" fillId="0" borderId="0" xfId="0" applyNumberFormat="true"/>
    <xf numFmtId="14" fontId="0" fillId="0" borderId="0" xfId="0" applyNumberFormat="true"/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6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Relationship Id="rId8" Target="worksheets/sheet4.xml" Type="http://schemas.openxmlformats.org/officeDocument/2006/relationships/worksheet"/>
<Relationship Id="rId9" Target="worksheets/sheet5.xml" Type="http://schemas.openxmlformats.org/officeDocument/2006/relationships/worksheet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2</xdr:col>
      <xdr:colOff>38100</xdr:colOff>
      <xdr:row>4</xdr:row>
      <xdr:rowOff>152400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9334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topLeftCell="A4" zoomScaleNormal="100" workbookViewId="0">
      <selection activeCell="G19" sqref="G19"/>
    </sheetView>
  </sheetViews>
  <sheetFormatPr baseColWidth="10" defaultColWidth="0" defaultRowHeight="12.75" zeroHeight="1" x14ac:dyDescent="0.2"/>
  <cols>
    <col min="1" max="1" customWidth="true" style="2" width="3.7109375" collapsed="true"/>
    <col min="2" max="2" customWidth="true" style="2" width="11.28515625" collapsed="true"/>
    <col min="3" max="3" customWidth="true" style="2" width="9.7109375" collapsed="true"/>
    <col min="4" max="4" customWidth="true" style="2" width="15.5703125" collapsed="true"/>
    <col min="5" max="5" customWidth="true" style="2" width="13.85546875" collapsed="true"/>
    <col min="6" max="6" customWidth="true" style="2" width="15.28515625" collapsed="true"/>
    <col min="7" max="7" customWidth="true" style="2" width="15.5703125" collapsed="true"/>
    <col min="8" max="8" customWidth="true" style="2" width="6.42578125" collapsed="true"/>
    <col min="9" max="16384" hidden="true" style="2" width="0.0" collapsed="true"/>
  </cols>
  <sheetData>
    <row r="1" spans="1:8" s="19" customFormat="1" x14ac:dyDescent="0.2"/>
    <row r="2" spans="1:8" s="19" customFormat="1" x14ac:dyDescent="0.2"/>
    <row r="3" spans="1:8" s="19" customFormat="1" x14ac:dyDescent="0.2">
      <c r="F3" s="20" t="s">
        <v>6</v>
      </c>
    </row>
    <row r="4" spans="1:8" s="19" customFormat="1" x14ac:dyDescent="0.2">
      <c r="F4" s="21" t="s">
        <v>7</v>
      </c>
    </row>
    <row r="5" spans="1:8" s="19" customFormat="1" ht="18.75" customHeight="1" x14ac:dyDescent="0.2">
      <c r="F5" s="21" t="s">
        <v>8</v>
      </c>
    </row>
    <row r="6" spans="1:8" s="19" customFormat="1" ht="4.5" customHeight="1" x14ac:dyDescent="0.2">
      <c r="A6" s="32"/>
      <c r="B6" s="32"/>
      <c r="C6" s="32"/>
      <c r="D6" s="32"/>
      <c r="E6" s="32"/>
      <c r="F6" s="32"/>
      <c r="G6" s="32"/>
      <c r="H6" s="32"/>
    </row>
    <row r="7" spans="1:8" ht="6.75" customHeight="1" x14ac:dyDescent="0.2"/>
    <row r="8" spans="1:8" x14ac:dyDescent="0.2">
      <c r="B8" s="3" t="s">
        <v>31</v>
      </c>
      <c r="C8" s="2">
        <f>Header!C6</f>
        <v>0</v>
      </c>
      <c r="G8" s="6">
        <f ca="1">TODAY()</f>
        <v>41905</v>
      </c>
    </row>
    <row r="9" spans="1:8" x14ac:dyDescent="0.2">
      <c r="B9" s="3" t="s">
        <v>32</v>
      </c>
      <c r="C9" s="2">
        <f>Header!B6</f>
        <v>0</v>
      </c>
      <c r="G9" s="6"/>
    </row>
    <row r="10" spans="1:8" ht="6" customHeight="1" x14ac:dyDescent="0.2">
      <c r="B10" s="4"/>
    </row>
    <row r="11" spans="1:8" x14ac:dyDescent="0.2">
      <c r="B11" s="4" t="s">
        <v>39</v>
      </c>
      <c r="C11" s="2">
        <f>Header!K6</f>
        <v>0</v>
      </c>
    </row>
    <row r="12" spans="1:8" x14ac:dyDescent="0.2">
      <c r="B12" s="5"/>
    </row>
    <row r="13" spans="1:8" x14ac:dyDescent="0.2">
      <c r="B13" s="4"/>
    </row>
    <row r="14" spans="1:8" x14ac:dyDescent="0.2">
      <c r="B14" s="3" t="s">
        <v>30</v>
      </c>
      <c r="D14" s="2">
        <f>Header!B1</f>
        <v>0</v>
      </c>
    </row>
    <row r="15" spans="1:8" x14ac:dyDescent="0.2">
      <c r="B15" s="16"/>
      <c r="C15" s="16"/>
      <c r="D15" s="16"/>
      <c r="E15" s="16"/>
      <c r="F15" s="16"/>
      <c r="G15" s="16"/>
    </row>
    <row r="16" spans="1:8" ht="34.5" customHeight="1" x14ac:dyDescent="0.2">
      <c r="A16" s="16"/>
      <c r="B16" s="33" t="s">
        <v>9</v>
      </c>
      <c r="C16" s="34" t="s">
        <v>33</v>
      </c>
      <c r="D16" s="35" t="s">
        <v>0</v>
      </c>
      <c r="E16" s="34" t="s">
        <v>3</v>
      </c>
      <c r="F16" s="36" t="s">
        <v>34</v>
      </c>
      <c r="G16" s="37" t="s">
        <v>35</v>
      </c>
    </row>
    <row r="17" spans="1:7" x14ac:dyDescent="0.2">
      <c r="A17" s="16"/>
      <c r="B17" s="38">
        <v>1</v>
      </c>
      <c r="C17" s="16" t="str">
        <f>IF(Data!B3="","",Data!B3)</f>
        <v/>
      </c>
      <c r="D17" s="16" t="str">
        <f>IF(Data!A3="","",Data!A3)</f>
        <v/>
      </c>
      <c r="E17" s="16" t="str">
        <f>IF(Data!B3="","",IF(Data!B3="MB-0052",1,Data!D3))</f>
        <v/>
      </c>
      <c r="F17" s="42" t="str">
        <f>IF(Data!B3="","",Data!M3)</f>
        <v/>
      </c>
      <c r="G17" s="39" t="str">
        <f>IF(Data!B3="","",Data!J3)</f>
        <v/>
      </c>
    </row>
    <row r="18" spans="1:7" x14ac:dyDescent="0.2">
      <c r="A18" s="16"/>
      <c r="B18" s="38" t="str">
        <f>IF(C18="","",B17+1)</f>
        <v/>
      </c>
      <c r="C18" s="16" t="str">
        <f>IF(Data!B4="","",Data!B4)</f>
        <v/>
      </c>
      <c r="D18" s="16" t="str">
        <f>IF(Data!A4="","",Data!A4)</f>
        <v/>
      </c>
      <c r="E18" s="16" t="str">
        <f>IF(Data!B4="","",IF(Data!B4="MB-0052",1,Data!D4))</f>
        <v/>
      </c>
      <c r="F18" s="42" t="str">
        <f>IF(Data!B4="","",Data!M4)</f>
        <v/>
      </c>
      <c r="G18" s="39" t="str">
        <f>IF(Data!B4="","",Data!J4)</f>
        <v/>
      </c>
    </row>
    <row r="19" spans="1:7" x14ac:dyDescent="0.2">
      <c r="A19" s="16"/>
      <c r="B19" s="38" t="str">
        <f t="shared" ref="B19:B33" si="0">IF(C19="","",B18+1)</f>
        <v/>
      </c>
      <c r="C19" s="16" t="str">
        <f>IF(Data!B5="","",Data!B5)</f>
        <v/>
      </c>
      <c r="D19" s="16" t="str">
        <f>IF(Data!A5="","",Data!A5)</f>
        <v/>
      </c>
      <c r="E19" s="16" t="str">
        <f>IF(Data!B5="","",IF(Data!B5="MB-0052",1,Data!D5))</f>
        <v/>
      </c>
      <c r="F19" s="42" t="str">
        <f>IF(Data!B5="","",Data!M5)</f>
        <v/>
      </c>
      <c r="G19" s="39" t="str">
        <f>IF(Data!B5="","",Data!J5)</f>
        <v/>
      </c>
    </row>
    <row r="20" spans="1:7" x14ac:dyDescent="0.2">
      <c r="A20" s="16"/>
      <c r="B20" s="38" t="str">
        <f t="shared" si="0"/>
        <v/>
      </c>
      <c r="C20" s="16" t="str">
        <f>IF(Data!B6="","",Data!B6)</f>
        <v/>
      </c>
      <c r="D20" s="16" t="str">
        <f>IF(Data!A6="","",Data!A6)</f>
        <v/>
      </c>
      <c r="E20" s="16" t="str">
        <f>IF(Data!B6="","",IF(Data!B6="MB-0052",1,Data!D6))</f>
        <v/>
      </c>
      <c r="F20" s="42" t="str">
        <f>IF(Data!B6="","",Data!M6)</f>
        <v/>
      </c>
      <c r="G20" s="39" t="str">
        <f>IF(Data!B6="","",Data!J6)</f>
        <v/>
      </c>
    </row>
    <row r="21" spans="1:7" x14ac:dyDescent="0.2">
      <c r="A21" s="16"/>
      <c r="B21" s="38" t="str">
        <f t="shared" si="0"/>
        <v/>
      </c>
      <c r="C21" s="16" t="str">
        <f>IF(Data!B7="","",Data!B7)</f>
        <v/>
      </c>
      <c r="D21" s="16" t="str">
        <f>IF(Data!A7="","",Data!A7)</f>
        <v/>
      </c>
      <c r="E21" s="16" t="str">
        <f>IF(Data!B7="","",IF(Data!B7="MB-0052",1,Data!D7))</f>
        <v/>
      </c>
      <c r="F21" s="42" t="str">
        <f>IF(Data!B7="","",Data!M7)</f>
        <v/>
      </c>
      <c r="G21" s="39" t="str">
        <f>IF(Data!B7="","",Data!J7)</f>
        <v/>
      </c>
    </row>
    <row r="22" spans="1:7" x14ac:dyDescent="0.2">
      <c r="A22" s="16"/>
      <c r="B22" s="38" t="str">
        <f t="shared" si="0"/>
        <v/>
      </c>
      <c r="C22" s="16" t="str">
        <f>IF(Data!B8="","",Data!B8)</f>
        <v/>
      </c>
      <c r="D22" s="16" t="str">
        <f>IF(Data!A8="","",Data!A8)</f>
        <v/>
      </c>
      <c r="E22" s="16" t="str">
        <f>IF(Data!B8="","",IF(Data!B8="MB-0052",1,Data!D8))</f>
        <v/>
      </c>
      <c r="F22" s="42" t="str">
        <f>IF(Data!B8="","",Data!M8)</f>
        <v/>
      </c>
      <c r="G22" s="39" t="str">
        <f>IF(Data!B8="","",Data!J8)</f>
        <v/>
      </c>
    </row>
    <row r="23" spans="1:7" x14ac:dyDescent="0.2">
      <c r="A23" s="16"/>
      <c r="B23" s="38" t="str">
        <f t="shared" si="0"/>
        <v/>
      </c>
      <c r="C23" s="16" t="str">
        <f>IF(Data!B9="","",Data!B9)</f>
        <v/>
      </c>
      <c r="D23" s="16" t="str">
        <f>IF(Data!A9="","",Data!A9)</f>
        <v/>
      </c>
      <c r="E23" s="16" t="str">
        <f>IF(Data!B9="","",IF(Data!B9="MB-0052",1,Data!D9))</f>
        <v/>
      </c>
      <c r="F23" s="42" t="str">
        <f>IF(Data!B9="","",Data!M9)</f>
        <v/>
      </c>
      <c r="G23" s="39" t="str">
        <f>IF(Data!B9="","",Data!J9)</f>
        <v/>
      </c>
    </row>
    <row r="24" spans="1:7" x14ac:dyDescent="0.2">
      <c r="A24" s="16"/>
      <c r="B24" s="38" t="str">
        <f t="shared" si="0"/>
        <v/>
      </c>
      <c r="C24" s="16" t="str">
        <f>IF(Data!B10="","",Data!B10)</f>
        <v/>
      </c>
      <c r="D24" s="16" t="str">
        <f>IF(Data!A10="","",Data!A10)</f>
        <v/>
      </c>
      <c r="E24" s="16" t="str">
        <f>IF(Data!B10="","",IF(Data!B10="MB-0052",1,Data!D10))</f>
        <v/>
      </c>
      <c r="F24" s="42" t="str">
        <f>IF(Data!B10="","",Data!M10)</f>
        <v/>
      </c>
      <c r="G24" s="39" t="str">
        <f>IF(Data!B10="","",Data!J10)</f>
        <v/>
      </c>
    </row>
    <row r="25" spans="1:7" x14ac:dyDescent="0.2">
      <c r="A25" s="16"/>
      <c r="B25" s="38" t="str">
        <f t="shared" si="0"/>
        <v/>
      </c>
      <c r="C25" s="16" t="str">
        <f>IF(Data!B11="","",Data!B11)</f>
        <v/>
      </c>
      <c r="D25" s="16" t="str">
        <f>IF(Data!A11="","",Data!A11)</f>
        <v/>
      </c>
      <c r="E25" s="16" t="str">
        <f>IF(Data!B11="","",IF(Data!B11="MB-0052",1,Data!D11))</f>
        <v/>
      </c>
      <c r="F25" s="42" t="str">
        <f>IF(Data!B11="","",Data!M11)</f>
        <v/>
      </c>
      <c r="G25" s="39" t="str">
        <f>IF(Data!B11="","",Data!J11)</f>
        <v/>
      </c>
    </row>
    <row r="26" spans="1:7" x14ac:dyDescent="0.2">
      <c r="A26" s="16"/>
      <c r="B26" s="38" t="str">
        <f t="shared" si="0"/>
        <v/>
      </c>
      <c r="C26" s="16" t="str">
        <f>IF(Data!B12="","",Data!B12)</f>
        <v/>
      </c>
      <c r="D26" s="16" t="str">
        <f>IF(Data!A12="","",Data!A12)</f>
        <v/>
      </c>
      <c r="E26" s="16" t="str">
        <f>IF(Data!B12="","",IF(Data!B12="MB-0052",1,Data!D12))</f>
        <v/>
      </c>
      <c r="F26" s="42" t="str">
        <f>IF(Data!B12="","",Data!M12)</f>
        <v/>
      </c>
      <c r="G26" s="39" t="str">
        <f>IF(Data!B12="","",Data!J12)</f>
        <v/>
      </c>
    </row>
    <row r="27" spans="1:7" x14ac:dyDescent="0.2">
      <c r="A27" s="16"/>
      <c r="B27" s="38" t="str">
        <f t="shared" si="0"/>
        <v/>
      </c>
      <c r="C27" s="16" t="str">
        <f>IF(Data!B13="","",Data!B13)</f>
        <v/>
      </c>
      <c r="D27" s="16" t="str">
        <f>IF(Data!A13="","",Data!A13)</f>
        <v/>
      </c>
      <c r="E27" s="16" t="str">
        <f>IF(Data!B13="","",IF(Data!B13="MB-0052",1,Data!D13))</f>
        <v/>
      </c>
      <c r="F27" s="42" t="str">
        <f>IF(Data!B13="","",Data!M13)</f>
        <v/>
      </c>
      <c r="G27" s="39" t="str">
        <f>IF(Data!B13="","",Data!J13)</f>
        <v/>
      </c>
    </row>
    <row r="28" spans="1:7" x14ac:dyDescent="0.2">
      <c r="A28" s="16"/>
      <c r="B28" s="38" t="str">
        <f t="shared" si="0"/>
        <v/>
      </c>
      <c r="C28" s="16" t="str">
        <f>IF(Data!B14="","",Data!B14)</f>
        <v/>
      </c>
      <c r="D28" s="16" t="str">
        <f>IF(Data!A14="","",Data!A14)</f>
        <v/>
      </c>
      <c r="E28" s="16" t="str">
        <f>IF(Data!B14="","",IF(Data!B14="MB-0052",1,Data!D14))</f>
        <v/>
      </c>
      <c r="F28" s="42" t="str">
        <f>IF(Data!B14="","",Data!M14)</f>
        <v/>
      </c>
      <c r="G28" s="39" t="str">
        <f>IF(Data!B14="","",Data!J14)</f>
        <v/>
      </c>
    </row>
    <row r="29" spans="1:7" x14ac:dyDescent="0.2">
      <c r="A29" s="16"/>
      <c r="B29" s="38" t="str">
        <f t="shared" si="0"/>
        <v/>
      </c>
      <c r="C29" s="16" t="str">
        <f>IF(Data!B15="","",Data!B15)</f>
        <v/>
      </c>
      <c r="D29" s="16" t="str">
        <f>IF(Data!A15="","",Data!A15)</f>
        <v/>
      </c>
      <c r="E29" s="16" t="str">
        <f>IF(Data!B15="","",IF(Data!B15="MB-0052",1,Data!D15))</f>
        <v/>
      </c>
      <c r="F29" s="42" t="str">
        <f>IF(Data!B15="","",Data!M15)</f>
        <v/>
      </c>
      <c r="G29" s="39" t="str">
        <f>IF(Data!B15="","",Data!J15)</f>
        <v/>
      </c>
    </row>
    <row r="30" spans="1:7" x14ac:dyDescent="0.2">
      <c r="A30" s="16"/>
      <c r="B30" s="38" t="str">
        <f t="shared" si="0"/>
        <v/>
      </c>
      <c r="C30" s="16" t="str">
        <f>IF(Data!B16="","",Data!B16)</f>
        <v/>
      </c>
      <c r="D30" s="16" t="str">
        <f>IF(Data!A16="","",Data!A16)</f>
        <v/>
      </c>
      <c r="E30" s="16" t="str">
        <f>IF(Data!B16="","",IF(Data!B16="MB-0052",1,Data!D16))</f>
        <v/>
      </c>
      <c r="F30" s="42" t="str">
        <f>IF(Data!B16="","",Data!M16)</f>
        <v/>
      </c>
      <c r="G30" s="39" t="str">
        <f>IF(Data!B16="","",Data!J16)</f>
        <v/>
      </c>
    </row>
    <row r="31" spans="1:7" x14ac:dyDescent="0.2">
      <c r="A31" s="16"/>
      <c r="B31" s="38" t="str">
        <f t="shared" si="0"/>
        <v/>
      </c>
      <c r="C31" s="16" t="str">
        <f>IF(Data!B17="","",Data!B17)</f>
        <v/>
      </c>
      <c r="D31" s="16" t="str">
        <f>IF(Data!A17="","",Data!A17)</f>
        <v/>
      </c>
      <c r="E31" s="16" t="str">
        <f>IF(Data!B17="","",IF(Data!B17="MB-0052",1,Data!D17))</f>
        <v/>
      </c>
      <c r="F31" s="42" t="str">
        <f>IF(Data!B17="","",Data!M17)</f>
        <v/>
      </c>
      <c r="G31" s="39" t="str">
        <f>IF(Data!B17="","",Data!J17)</f>
        <v/>
      </c>
    </row>
    <row r="32" spans="1:7" x14ac:dyDescent="0.2">
      <c r="A32" s="16"/>
      <c r="B32" s="38" t="str">
        <f t="shared" si="0"/>
        <v/>
      </c>
      <c r="C32" s="16" t="str">
        <f>IF(Data!B18="","",Data!B18)</f>
        <v/>
      </c>
      <c r="D32" s="16" t="str">
        <f>IF(Data!A18="","",Data!A18)</f>
        <v/>
      </c>
      <c r="E32" s="16" t="str">
        <f>IF(Data!B18="","",IF(Data!B18="MB-0052",1,Data!D18))</f>
        <v/>
      </c>
      <c r="F32" s="42" t="str">
        <f>IF(Data!B18="","",Data!M18)</f>
        <v/>
      </c>
      <c r="G32" s="39" t="str">
        <f>IF(Data!B18="","",Data!J18)</f>
        <v/>
      </c>
    </row>
    <row r="33" spans="1:8" x14ac:dyDescent="0.2">
      <c r="A33" s="16"/>
      <c r="B33" s="43" t="str">
        <f t="shared" si="0"/>
        <v/>
      </c>
      <c r="C33" s="44" t="str">
        <f>IF(Data!B19="","",Data!B19)</f>
        <v/>
      </c>
      <c r="D33" s="44" t="str">
        <f>IF(Data!A19="","",Data!A19)</f>
        <v/>
      </c>
      <c r="E33" s="44" t="str">
        <f>IF(Data!B20="","",IF(Data!B20="MB-0052",1,Data!D20))</f>
        <v/>
      </c>
      <c r="F33" s="45" t="str">
        <f>IF(Data!B19="","",Data!M19)</f>
        <v/>
      </c>
      <c r="G33" s="46" t="str">
        <f>IF(E33="","",Data!J19)</f>
        <v/>
      </c>
    </row>
    <row r="34" spans="1:8" x14ac:dyDescent="0.2">
      <c r="B34" s="7"/>
      <c r="C34" s="7"/>
      <c r="D34" s="7"/>
      <c r="E34" s="8" t="s">
        <v>36</v>
      </c>
      <c r="F34" s="9"/>
      <c r="G34" s="9">
        <f>SUM(G16:G32)</f>
        <v>0</v>
      </c>
    </row>
    <row r="35" spans="1:8" x14ac:dyDescent="0.2">
      <c r="B35" s="7"/>
      <c r="C35" s="7"/>
      <c r="D35" s="7"/>
      <c r="E35" s="8" t="s">
        <v>37</v>
      </c>
      <c r="F35" s="10">
        <v>0.19</v>
      </c>
      <c r="G35" s="9">
        <f>G34*F35</f>
        <v>0</v>
      </c>
    </row>
    <row r="36" spans="1:8" x14ac:dyDescent="0.2">
      <c r="B36" s="7"/>
      <c r="C36" s="7"/>
      <c r="D36" s="7"/>
      <c r="E36" s="7"/>
      <c r="F36" s="7"/>
      <c r="G36" s="7"/>
    </row>
    <row r="37" spans="1:8" x14ac:dyDescent="0.2">
      <c r="B37" s="7"/>
      <c r="C37" s="7"/>
      <c r="D37" s="7"/>
      <c r="E37" s="11" t="s">
        <v>25</v>
      </c>
      <c r="F37" s="7"/>
      <c r="G37" s="12">
        <f>G34+G35</f>
        <v>0</v>
      </c>
    </row>
    <row r="38" spans="1:8" x14ac:dyDescent="0.2">
      <c r="B38" s="7"/>
      <c r="C38" s="7"/>
      <c r="D38" s="7"/>
      <c r="E38" s="7"/>
      <c r="F38" s="7"/>
      <c r="G38" s="7"/>
    </row>
    <row r="39" spans="1:8" x14ac:dyDescent="0.2">
      <c r="B39" s="13" t="s">
        <v>38</v>
      </c>
      <c r="C39" s="13"/>
      <c r="D39" s="14">
        <f>Header!B4</f>
        <v>0</v>
      </c>
      <c r="E39" s="14"/>
      <c r="F39" s="7"/>
      <c r="G39" s="7"/>
    </row>
    <row r="40" spans="1:8" x14ac:dyDescent="0.2">
      <c r="B40" s="13"/>
      <c r="C40" s="13"/>
      <c r="D40" s="13"/>
      <c r="E40" s="14"/>
      <c r="F40" s="7"/>
      <c r="G40" s="7"/>
    </row>
    <row r="41" spans="1:8" ht="13.5" thickBot="1" x14ac:dyDescent="0.25">
      <c r="B41" s="15" t="s">
        <v>10</v>
      </c>
      <c r="C41" s="7"/>
      <c r="D41" s="7"/>
      <c r="E41" s="7"/>
      <c r="F41" s="7"/>
      <c r="G41" s="7"/>
    </row>
    <row r="42" spans="1:8" x14ac:dyDescent="0.2">
      <c r="A42" s="24"/>
      <c r="B42" s="25"/>
      <c r="C42" s="25"/>
      <c r="D42" s="25"/>
      <c r="E42" s="25"/>
      <c r="F42" s="25"/>
      <c r="G42" s="25"/>
      <c r="H42" s="26"/>
    </row>
    <row r="43" spans="1:8" x14ac:dyDescent="0.2">
      <c r="A43" s="27"/>
      <c r="B43" s="22" t="s">
        <v>6</v>
      </c>
      <c r="C43" s="23"/>
      <c r="D43" s="19"/>
      <c r="E43" s="23" t="s">
        <v>11</v>
      </c>
      <c r="F43" s="23"/>
      <c r="G43" s="23"/>
      <c r="H43" s="28"/>
    </row>
    <row r="44" spans="1:8" x14ac:dyDescent="0.2">
      <c r="A44" s="27"/>
      <c r="B44" s="22" t="s">
        <v>15</v>
      </c>
      <c r="C44" s="23"/>
      <c r="D44" s="19"/>
      <c r="E44" s="23" t="s">
        <v>12</v>
      </c>
      <c r="F44" s="23"/>
      <c r="G44" s="23"/>
      <c r="H44" s="28"/>
    </row>
    <row r="45" spans="1:8" x14ac:dyDescent="0.2">
      <c r="A45" s="27"/>
      <c r="B45" s="23"/>
      <c r="C45" s="23"/>
      <c r="D45" s="19"/>
      <c r="E45" s="23" t="s">
        <v>13</v>
      </c>
      <c r="F45" s="23"/>
      <c r="G45" s="23"/>
      <c r="H45" s="28"/>
    </row>
    <row r="46" spans="1:8" x14ac:dyDescent="0.2">
      <c r="A46" s="27"/>
      <c r="B46" s="23"/>
      <c r="C46" s="23"/>
      <c r="D46" s="19"/>
      <c r="E46" s="23" t="s">
        <v>14</v>
      </c>
      <c r="F46" s="23"/>
      <c r="G46" s="23"/>
      <c r="H46" s="28"/>
    </row>
    <row r="47" spans="1:8" ht="13.5" thickBot="1" x14ac:dyDescent="0.25">
      <c r="A47" s="29"/>
      <c r="B47" s="30"/>
      <c r="C47" s="30"/>
      <c r="D47" s="30"/>
      <c r="E47" s="30"/>
      <c r="F47" s="30"/>
      <c r="G47" s="30"/>
      <c r="H47" s="31"/>
    </row>
    <row r="48" spans="1:8" hidden="1" x14ac:dyDescent="0.2"/>
    <row r="49" hidden="1" x14ac:dyDescent="0.2"/>
    <row r="50" x14ac:dyDescent="0.2"/>
  </sheetData>
  <pageMargins left="0.7" right="0.7" top="0.78740157499999996" bottom="0.78740157499999996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D1" sqref="D1"/>
    </sheetView>
  </sheetViews>
  <sheetFormatPr baseColWidth="10" defaultColWidth="9.140625" defaultRowHeight="12.75" x14ac:dyDescent="0.2"/>
  <cols>
    <col min="1" max="1" bestFit="true" customWidth="true" width="14.85546875" collapsed="true"/>
    <col min="2" max="2" customWidth="true" width="17.85546875" collapsed="true"/>
    <col min="4" max="4" customWidth="true" width="15.5703125" collapsed="true"/>
    <col min="5" max="5" customWidth="true" width="11.28515625" collapsed="true"/>
    <col min="6" max="6" customWidth="true" width="19.5703125" collapsed="true"/>
    <col min="7" max="7" customWidth="true" width="10.0" collapsed="true"/>
    <col min="8" max="8" customWidth="true" width="10.7109375" collapsed="true"/>
    <col min="9" max="9" customWidth="true" width="12.5703125" collapsed="true"/>
    <col min="10" max="10" customWidth="true" width="13.140625" collapsed="true"/>
    <col min="11" max="11" customWidth="true" width="16.140625" collapsed="true"/>
    <col min="12" max="12" customWidth="true" width="35.42578125" collapsed="true"/>
    <col min="13" max="13" bestFit="true" customWidth="true" width="18.140625" collapsed="true"/>
    <col min="14" max="14" bestFit="true" customWidth="true" width="16.85546875" collapsed="true"/>
    <col min="15" max="15" customWidth="true" width="14.0" collapsed="true"/>
  </cols>
  <sheetData>
    <row r="1" spans="1:16" x14ac:dyDescent="0.2">
      <c r="A1" t="s">
        <v>0</v>
      </c>
      <c r="B1" s="18" t="s">
        <v>16</v>
      </c>
      <c r="C1" s="18" t="s">
        <v>1</v>
      </c>
      <c r="D1" s="18" t="s">
        <v>18</v>
      </c>
      <c r="E1" s="18" t="s">
        <v>56</v>
      </c>
      <c r="F1" s="18" t="s">
        <v>17</v>
      </c>
      <c r="G1" s="18" t="s">
        <v>22</v>
      </c>
      <c r="H1" s="18" t="s">
        <v>25</v>
      </c>
      <c r="I1" s="18" t="s">
        <v>60</v>
      </c>
      <c r="J1" s="18" t="s">
        <v>0</v>
      </c>
      <c r="K1" s="18" t="s">
        <v>61</v>
      </c>
      <c r="L1" s="18" t="s">
        <v>62</v>
      </c>
      <c r="M1" s="18" t="s">
        <v>63</v>
      </c>
      <c r="N1" s="18" t="s">
        <v>64</v>
      </c>
      <c r="O1" s="18" t="s">
        <v>65</v>
      </c>
      <c r="P1" s="18" t="s">
        <v>66</v>
      </c>
      <c r="Q1" t="s">
        <v>67</v>
      </c>
      <c r="R1" t="s">
        <v>68</v>
      </c>
      <c r="S1" t="s">
        <v>70</v>
      </c>
      <c r="T1" t="s">
        <v>24</v>
      </c>
      <c r="U1" t="s">
        <v>72</v>
      </c>
      <c r="V1" t="s">
        <v>74</v>
      </c>
      <c r="W1" t="s">
        <v>78</v>
      </c>
    </row>
    <row r="2" spans="1:16" x14ac:dyDescent="0.2">
      <c r="A2" t="s">
        <v>52</v>
      </c>
      <c r="C2" t="s">
        <v>53</v>
      </c>
      <c r="D2" s="1"/>
      <c r="G2" t="n">
        <v>-0.08160714285</v>
      </c>
      <c r="H2" t="n">
        <v>676.0</v>
      </c>
      <c r="I2" t="n">
        <v>-8.0</v>
      </c>
    </row>
    <row r="3">
      <c r="A3" t="s">
        <v>54</v>
      </c>
      <c r="B3" t="s">
        <v>55</v>
      </c>
      <c r="C3"/>
      <c r="D3" t="n">
        <v>10.0</v>
      </c>
      <c r="E3" t="n">
        <v>20.0</v>
      </c>
      <c r="F3" t="s">
        <v>57</v>
      </c>
      <c r="G3" t="n">
        <v>0.0375</v>
      </c>
      <c r="H3" t="n">
        <v>200.0</v>
      </c>
      <c r="I3" t="n">
        <v>4.0</v>
      </c>
      <c r="J3" t="s">
        <v>54</v>
      </c>
      <c r="K3" t="n">
        <v>23.3688</v>
      </c>
      <c r="L3" t="n">
        <v>19.984737</v>
      </c>
      <c r="M3" t="n">
        <v>16.777807647744</v>
      </c>
      <c r="N3" t="n">
        <v>0.1441580227</v>
      </c>
      <c r="O3" t="n">
        <v>0.05</v>
      </c>
      <c r="P3" t="n">
        <v>20.4477</v>
      </c>
      <c r="Q3" t="n">
        <v>20.0</v>
      </c>
      <c r="R3" t="s">
        <v>69</v>
      </c>
      <c r="S3" t="n">
        <v>0.0</v>
      </c>
      <c r="T3" t="s">
        <v>71</v>
      </c>
      <c r="U3" t="s">
        <v>73</v>
      </c>
      <c r="V3" t="n">
        <v>22.256</v>
      </c>
      <c r="W3" t="s">
        <v>79</v>
      </c>
    </row>
    <row r="4" spans="1:16" x14ac:dyDescent="0.2">
      <c r="A4" t="s">
        <v>58</v>
      </c>
      <c r="B4" t="s">
        <v>59</v>
      </c>
      <c r="C4"/>
      <c r="D4" t="n">
        <v>34.0</v>
      </c>
      <c r="E4" t="n">
        <v>14.0</v>
      </c>
      <c r="F4" t="s">
        <v>57</v>
      </c>
      <c r="G4" t="n">
        <v>-0.2007142857</v>
      </c>
      <c r="H4" t="n">
        <v>476.0</v>
      </c>
      <c r="I4" t="n">
        <v>-20.0</v>
      </c>
      <c r="J4" t="s">
        <v>58</v>
      </c>
      <c r="K4" t="n">
        <v>25.90878</v>
      </c>
      <c r="L4" s="17" t="n">
        <v>17.344904</v>
      </c>
      <c r="M4" t="n">
        <v>15.29016803028</v>
      </c>
      <c r="N4" t="n">
        <v>0.4596426385</v>
      </c>
      <c r="O4" t="n">
        <v>0.05</v>
      </c>
      <c r="P4" t="n">
        <v>22.022463</v>
      </c>
      <c r="Q4" t="n">
        <v>14.0</v>
      </c>
      <c r="R4" t="s">
        <v>80</v>
      </c>
      <c r="S4" t="n">
        <v>0.0</v>
      </c>
      <c r="T4" t="s">
        <v>81</v>
      </c>
      <c r="U4" t="s">
        <v>82</v>
      </c>
      <c r="V4" t="n">
        <v>26.4375333333</v>
      </c>
      <c r="W4" t="s">
        <v>94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baseColWidth="10" defaultColWidth="9.140625" defaultRowHeight="12.75" x14ac:dyDescent="0.2"/>
  <cols>
    <col min="2" max="2" customWidth="true" width="16.5703125" collapsed="true"/>
    <col min="3" max="3" customWidth="true" width="10.7109375" collapsed="true"/>
    <col min="8" max="8" bestFit="true" customWidth="true" width="10.5703125" collapsed="true"/>
    <col min="9" max="9" customWidth="true" width="15.7109375" collapsed="true"/>
    <col min="10" max="10" customWidth="true" width="16.0" collapsed="true"/>
    <col min="11" max="11" customWidth="true" width="12.7109375" collapsed="true"/>
  </cols>
  <sheetData>
    <row r="1" spans="1:2" x14ac:dyDescent="0.2">
      <c r="A1" t="s">
        <v>26</v>
      </c>
      <c r="B1" t="s">
        <v>95</v>
      </c>
    </row>
    <row r="2" spans="1:2" x14ac:dyDescent="0.2">
      <c r="A2" t="s">
        <v>0</v>
      </c>
      <c r="B2" t="s">
        <v>52</v>
      </c>
    </row>
    <row r="3" spans="1:2" x14ac:dyDescent="0.2">
      <c r="A3" t="s">
        <v>27</v>
      </c>
      <c r="B3" s="47" t="n">
        <v>42627.0</v>
      </c>
    </row>
    <row r="4" spans="1:2" x14ac:dyDescent="0.2">
      <c r="A4" t="s">
        <v>28</v>
      </c>
      <c r="B4" s="48" t="n">
        <v>42658.0</v>
      </c>
    </row>
    <row r="5" spans="1:2" x14ac:dyDescent="0.2">
      <c r="A5" t="s">
        <v>29</v>
      </c>
      <c r="B5"/>
    </row>
    <row r="6" spans="1:2" x14ac:dyDescent="0.2">
      <c r="A6" t="s">
        <v>1</v>
      </c>
      <c r="B6" t="s">
        <v>53</v>
      </c>
      <c r="C6" t="s">
        <v>96</v>
      </c>
      <c r="D6"/>
      <c r="E6" t="s">
        <v>97</v>
      </c>
      <c r="F6" t="s">
        <v>98</v>
      </c>
      <c r="G6" t="s">
        <v>99</v>
      </c>
      <c r="H6" t="s">
        <v>100</v>
      </c>
      <c r="I6" t="s">
        <v>101</v>
      </c>
      <c r="J6" t="s">
        <v>57</v>
      </c>
      <c r="K6" t="s">
        <v>102</v>
      </c>
      <c r="L6" t="s">
        <v>103</v>
      </c>
      <c r="M6" t="s">
        <v>104</v>
      </c>
      <c r="N6" t="s">
        <v>105</v>
      </c>
      <c r="O6" t="s">
        <v>106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>
      <c r="A7" t="s">
        <v>107</v>
      </c>
    </row>
    <row r="8">
      <c r="A8" t="s">
        <v>108</v>
      </c>
      <c r="B8"/>
    </row>
    <row r="9">
      <c r="A9" t="s">
        <v>109</v>
      </c>
      <c r="B9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2">
      <c r="A2" t="s">
        <v>40</v>
      </c>
      <c r="B2" t="s">
        <v>41</v>
      </c>
    </row>
    <row r="3">
      <c r="A3" t="s">
        <v>42</v>
      </c>
    </row>
    <row r="4">
      <c r="A4" t="s">
        <v>43</v>
      </c>
      <c r="B4" t="s">
        <v>44</v>
      </c>
    </row>
    <row r="5">
      <c r="A5" t="s">
        <v>45</v>
      </c>
    </row>
    <row r="6">
      <c r="A6" t="s">
        <v>46</v>
      </c>
    </row>
    <row r="7">
      <c r="A7" t="s">
        <v>47</v>
      </c>
    </row>
    <row r="8">
      <c r="A8" t="s">
        <v>46</v>
      </c>
    </row>
    <row r="9">
      <c r="A9"/>
    </row>
    <row r="11">
      <c r="A11" t="s">
        <v>49</v>
      </c>
      <c r="B11" t="s">
        <v>50</v>
      </c>
      <c r="C11" t="s">
        <v>51</v>
      </c>
      <c r="D11" t="s">
        <v>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75</v>
      </c>
      <c r="B1" t="s">
        <v>76</v>
      </c>
      <c r="C1" t="s">
        <v>77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75</v>
      </c>
      <c r="B1" t="s">
        <v>76</v>
      </c>
      <c r="C1" t="s">
        <v>77</v>
      </c>
    </row>
    <row r="2">
      <c r="A2" t="s">
        <v>83</v>
      </c>
      <c r="B2" t="s">
        <v>84</v>
      </c>
      <c r="C2" t="s">
        <v>85</v>
      </c>
    </row>
    <row r="3">
      <c r="A3" t="s">
        <v>86</v>
      </c>
      <c r="B3" t="s">
        <v>87</v>
      </c>
      <c r="C3" t="s">
        <v>88</v>
      </c>
    </row>
    <row r="4">
      <c r="A4" t="s">
        <v>89</v>
      </c>
      <c r="B4" t="s">
        <v>84</v>
      </c>
      <c r="C4" t="s">
        <v>90</v>
      </c>
    </row>
    <row r="5">
      <c r="A5" t="s">
        <v>91</v>
      </c>
      <c r="B5" t="s">
        <v>92</v>
      </c>
      <c r="C5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Data</vt:lpstr>
      <vt:lpstr>Header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2011-07-28T17:30:32Z</dcterms:created>
  <dc:creator>Martin Wricke</dc:creator>
  <cp:lastModifiedBy>Martin Wricke</cp:lastModifiedBy>
  <dcterms:modified xsi:type="dcterms:W3CDTF">2014-09-23T09:03:19Z</dcterms:modified>
</cp:coreProperties>
</file>