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pricefx-my.sharepoint.com/personal/mathieu_jehanno_pricefx_com/Documents/Documents/Product/Analytics/"/>
    </mc:Choice>
  </mc:AlternateContent>
  <xr:revisionPtr revIDLastSave="81" documentId="8_{CF45ED82-AE24-402B-ACD9-A547CBC610BB}" xr6:coauthVersionLast="47" xr6:coauthVersionMax="47" xr10:uidLastSave="{4D38CFBA-7E2C-4A32-868C-4D1F83FBAA91}"/>
  <bookViews>
    <workbookView xWindow="-22290" yWindow="-480" windowWidth="22005" windowHeight="15375" xr2:uid="{00000000-000D-0000-FFFF-FFFF00000000}"/>
  </bookViews>
  <sheets>
    <sheet name="Trend OL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F20" i="2"/>
  <c r="H14" i="2"/>
  <c r="G14" i="2"/>
  <c r="E10" i="2"/>
  <c r="F10" i="2"/>
  <c r="G10" i="2"/>
  <c r="H10" i="2"/>
  <c r="E11" i="2"/>
  <c r="F11" i="2"/>
  <c r="G11" i="2"/>
  <c r="H11" i="2"/>
  <c r="E12" i="2"/>
  <c r="F12" i="2"/>
  <c r="G12" i="2"/>
  <c r="H12" i="2"/>
  <c r="E2" i="2"/>
  <c r="F2" i="2"/>
  <c r="G2" i="2" s="1"/>
  <c r="H2" i="2"/>
  <c r="A17" i="2"/>
  <c r="B17" i="2"/>
  <c r="C17" i="2"/>
  <c r="F4" i="2" l="1"/>
  <c r="F3" i="2" l="1"/>
  <c r="F13" i="2"/>
  <c r="F9" i="2"/>
  <c r="F8" i="2"/>
  <c r="F7" i="2"/>
  <c r="F6" i="2"/>
  <c r="F5" i="2"/>
  <c r="E3" i="2"/>
  <c r="H3" i="2" s="1"/>
  <c r="E9" i="2"/>
  <c r="H9" i="2" s="1"/>
  <c r="E8" i="2"/>
  <c r="H8" i="2" s="1"/>
  <c r="E7" i="2"/>
  <c r="H7" i="2" s="1"/>
  <c r="E6" i="2"/>
  <c r="H6" i="2" s="1"/>
  <c r="E5" i="2"/>
  <c r="H5" i="2" s="1"/>
  <c r="E4" i="2"/>
  <c r="H4" i="2" s="1"/>
  <c r="E13" i="2"/>
  <c r="H13" i="2" s="1"/>
  <c r="G6" i="2" l="1"/>
  <c r="G13" i="2" l="1"/>
  <c r="G3" i="2"/>
  <c r="G7" i="2"/>
  <c r="G4" i="2"/>
  <c r="G8" i="2"/>
  <c r="G9" i="2"/>
  <c r="G5" i="2"/>
  <c r="E17" i="2" l="1"/>
</calcChain>
</file>

<file path=xl/sharedStrings.xml><?xml version="1.0" encoding="utf-8"?>
<sst xmlns="http://schemas.openxmlformats.org/spreadsheetml/2006/main" count="26" uniqueCount="26">
  <si>
    <t>Trend L12M</t>
  </si>
  <si>
    <t>Period</t>
  </si>
  <si>
    <t>x-x̄</t>
  </si>
  <si>
    <t>y-ȳ</t>
  </si>
  <si>
    <t>(x-x̄)*(y-ȳ)</t>
  </si>
  <si>
    <t>(x-x̄)²</t>
  </si>
  <si>
    <t>2025-M01</t>
  </si>
  <si>
    <t>2025-M02</t>
  </si>
  <si>
    <t>2025-M03</t>
  </si>
  <si>
    <t>2025-M04</t>
  </si>
  <si>
    <t>2025-M05</t>
  </si>
  <si>
    <t>2025-M06</t>
  </si>
  <si>
    <t>2025-M07</t>
  </si>
  <si>
    <t>2025-M08</t>
  </si>
  <si>
    <t>2025-M09</t>
  </si>
  <si>
    <t>2025-M10</t>
  </si>
  <si>
    <t>Revenue</t>
  </si>
  <si>
    <t>2025-M11</t>
  </si>
  <si>
    <t>2025-M12</t>
  </si>
  <si>
    <t>(meaning revenue change per month)</t>
  </si>
  <si>
    <t>Trend % Least Square</t>
  </si>
  <si>
    <t>x̄: average month</t>
  </si>
  <si>
    <t>n: number of month</t>
  </si>
  <si>
    <t xml:space="preserve">ȳ: average metric </t>
  </si>
  <si>
    <t>â: trend with least square</t>
  </si>
  <si>
    <t>Trend % (OLS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</si>
</sst>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0.0%"/>
    <numFmt numFmtId="169" formatCode="#,##0.00\ &quot;€&quot;"/>
    <numFmt numFmtId="171" formatCode="_-* #,##0\ &quot;€&quot;_-;\-* #,##0\ &quot;€&quot;_-;_-* &quot;-&quot;??\ &quot;€&quot;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theme="0" tint="-0.3499862666707357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2" borderId="0" xfId="0" applyFont="1" applyFill="1"/>
    <xf numFmtId="169" fontId="1" fillId="0" borderId="0" xfId="2" applyNumberFormat="1" applyFont="1"/>
    <xf numFmtId="0" fontId="4" fillId="0" borderId="0" xfId="0" applyFont="1"/>
    <xf numFmtId="165" fontId="4" fillId="0" borderId="0" xfId="1" applyNumberFormat="1" applyFont="1"/>
    <xf numFmtId="0" fontId="5" fillId="0" borderId="0" xfId="0" applyFont="1"/>
    <xf numFmtId="165" fontId="5" fillId="0" borderId="0" xfId="1" applyNumberFormat="1" applyFont="1"/>
    <xf numFmtId="0" fontId="6" fillId="0" borderId="0" xfId="0" applyFont="1"/>
    <xf numFmtId="164" fontId="6" fillId="0" borderId="0" xfId="0" applyNumberFormat="1" applyFont="1"/>
    <xf numFmtId="171" fontId="3" fillId="0" borderId="0" xfId="0" applyNumberFormat="1" applyFont="1"/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1.2038495188101488E-3"/>
                  <c:y val="-0.100048848060659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'Trend OLS'!$A$2:$A$13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'Trend OLS'!$C$2:$C$13</c:f>
              <c:numCache>
                <c:formatCode>_-* #\ ##0\ "€"_-;\-* #\ ##0\ "€"_-;_-* "-"??\ "€"_-;_-@_-</c:formatCode>
                <c:ptCount val="12"/>
                <c:pt idx="0">
                  <c:v>2014142.36</c:v>
                </c:pt>
                <c:pt idx="1">
                  <c:v>1078745.1299999999</c:v>
                </c:pt>
                <c:pt idx="2">
                  <c:v>752960.1</c:v>
                </c:pt>
                <c:pt idx="3">
                  <c:v>1106818.71</c:v>
                </c:pt>
                <c:pt idx="4">
                  <c:v>748589.99</c:v>
                </c:pt>
                <c:pt idx="5">
                  <c:v>459720.32</c:v>
                </c:pt>
                <c:pt idx="6">
                  <c:v>543985.15</c:v>
                </c:pt>
                <c:pt idx="7">
                  <c:v>1496659.7</c:v>
                </c:pt>
                <c:pt idx="8">
                  <c:v>740201.28</c:v>
                </c:pt>
                <c:pt idx="9">
                  <c:v>763241.86</c:v>
                </c:pt>
                <c:pt idx="10">
                  <c:v>942061.48</c:v>
                </c:pt>
                <c:pt idx="11">
                  <c:v>678795.37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90-4B74-ADC3-55A727E97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549247"/>
        <c:axId val="1017551647"/>
      </c:scatterChart>
      <c:valAx>
        <c:axId val="1017549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551647"/>
        <c:crosses val="autoZero"/>
        <c:crossBetween val="midCat"/>
      </c:valAx>
      <c:valAx>
        <c:axId val="1017551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549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20</xdr:row>
      <xdr:rowOff>160020</xdr:rowOff>
    </xdr:from>
    <xdr:to>
      <xdr:col>5</xdr:col>
      <xdr:colOff>1076325</xdr:colOff>
      <xdr:row>37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265518A-2B60-E356-79DF-846508F18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I23" sqref="I23"/>
    </sheetView>
  </sheetViews>
  <sheetFormatPr baseColWidth="10" defaultColWidth="9.109375" defaultRowHeight="14.4" x14ac:dyDescent="0.3"/>
  <cols>
    <col min="1" max="1" width="17.109375" customWidth="1"/>
    <col min="2" max="2" width="25.109375" customWidth="1"/>
    <col min="3" max="3" width="16.5546875" customWidth="1"/>
    <col min="4" max="4" width="4" customWidth="1"/>
    <col min="5" max="5" width="24" customWidth="1"/>
    <col min="6" max="8" width="17.33203125" customWidth="1"/>
  </cols>
  <sheetData>
    <row r="1" spans="1:8" x14ac:dyDescent="0.3">
      <c r="A1" t="s">
        <v>1</v>
      </c>
      <c r="C1" s="2" t="s">
        <v>16</v>
      </c>
      <c r="D1" s="2"/>
      <c r="E1" s="9" t="s">
        <v>2</v>
      </c>
      <c r="F1" s="9" t="s">
        <v>3</v>
      </c>
      <c r="G1" s="10" t="s">
        <v>4</v>
      </c>
      <c r="H1" s="10" t="s">
        <v>5</v>
      </c>
    </row>
    <row r="2" spans="1:8" x14ac:dyDescent="0.3">
      <c r="A2">
        <v>1</v>
      </c>
      <c r="B2" t="s">
        <v>6</v>
      </c>
      <c r="C2" s="11">
        <v>2014142.36</v>
      </c>
      <c r="E2" s="9">
        <f>A2-A$17</f>
        <v>-5.5</v>
      </c>
      <c r="F2" s="10">
        <f>C2-C$17</f>
        <v>1070315.5725</v>
      </c>
      <c r="G2" s="9">
        <f>E2*F2</f>
        <v>-5886735.6487499997</v>
      </c>
      <c r="H2" s="9">
        <f>E2*E2</f>
        <v>30.25</v>
      </c>
    </row>
    <row r="3" spans="1:8" x14ac:dyDescent="0.3">
      <c r="A3">
        <v>2</v>
      </c>
      <c r="B3" t="s">
        <v>7</v>
      </c>
      <c r="C3" s="11">
        <v>1078745.1299999999</v>
      </c>
      <c r="E3" s="9">
        <f>A3-A$17</f>
        <v>-4.5</v>
      </c>
      <c r="F3" s="10">
        <f>C3-C$17</f>
        <v>134918.3424999998</v>
      </c>
      <c r="G3" s="9">
        <f>E3*F3</f>
        <v>-607132.54124999908</v>
      </c>
      <c r="H3" s="9">
        <f>E3*E3</f>
        <v>20.25</v>
      </c>
    </row>
    <row r="4" spans="1:8" x14ac:dyDescent="0.3">
      <c r="A4">
        <v>3</v>
      </c>
      <c r="B4" t="s">
        <v>8</v>
      </c>
      <c r="C4" s="11">
        <v>752960.1</v>
      </c>
      <c r="E4" s="9">
        <f>A4-A$17</f>
        <v>-3.5</v>
      </c>
      <c r="F4" s="10">
        <f>C4-C$17</f>
        <v>-190866.68750000012</v>
      </c>
      <c r="G4" s="9">
        <f t="shared" ref="G4:G13" si="0">E4*F4</f>
        <v>668033.40625000047</v>
      </c>
      <c r="H4" s="9">
        <f t="shared" ref="H4:H13" si="1">E4*E4</f>
        <v>12.25</v>
      </c>
    </row>
    <row r="5" spans="1:8" x14ac:dyDescent="0.3">
      <c r="A5">
        <v>4</v>
      </c>
      <c r="B5" t="s">
        <v>9</v>
      </c>
      <c r="C5" s="11">
        <v>1106818.71</v>
      </c>
      <c r="E5" s="9">
        <f>A5-A$17</f>
        <v>-2.5</v>
      </c>
      <c r="F5" s="10">
        <f>C5-C$17</f>
        <v>162991.92249999987</v>
      </c>
      <c r="G5" s="9">
        <f t="shared" si="0"/>
        <v>-407479.80624999967</v>
      </c>
      <c r="H5" s="9">
        <f t="shared" si="1"/>
        <v>6.25</v>
      </c>
    </row>
    <row r="6" spans="1:8" x14ac:dyDescent="0.3">
      <c r="A6">
        <v>5</v>
      </c>
      <c r="B6" t="s">
        <v>10</v>
      </c>
      <c r="C6" s="11">
        <v>748589.99</v>
      </c>
      <c r="E6" s="9">
        <f>A6-A$17</f>
        <v>-1.5</v>
      </c>
      <c r="F6" s="10">
        <f>C6-C$17</f>
        <v>-195236.7975000001</v>
      </c>
      <c r="G6" s="9">
        <f t="shared" si="0"/>
        <v>292855.19625000015</v>
      </c>
      <c r="H6" s="9">
        <f t="shared" si="1"/>
        <v>2.25</v>
      </c>
    </row>
    <row r="7" spans="1:8" x14ac:dyDescent="0.3">
      <c r="A7">
        <v>6</v>
      </c>
      <c r="B7" t="s">
        <v>11</v>
      </c>
      <c r="C7" s="11">
        <v>459720.32</v>
      </c>
      <c r="E7" s="9">
        <f>A7-A$17</f>
        <v>-0.5</v>
      </c>
      <c r="F7" s="10">
        <f>C7-C$17</f>
        <v>-484106.46750000009</v>
      </c>
      <c r="G7" s="9">
        <f t="shared" si="0"/>
        <v>242053.23375000004</v>
      </c>
      <c r="H7" s="9">
        <f t="shared" si="1"/>
        <v>0.25</v>
      </c>
    </row>
    <row r="8" spans="1:8" x14ac:dyDescent="0.3">
      <c r="A8">
        <v>7</v>
      </c>
      <c r="B8" t="s">
        <v>12</v>
      </c>
      <c r="C8" s="11">
        <v>543985.15</v>
      </c>
      <c r="E8" s="9">
        <f>A8-A$17</f>
        <v>0.5</v>
      </c>
      <c r="F8" s="10">
        <f>C8-C$17</f>
        <v>-399841.63750000007</v>
      </c>
      <c r="G8" s="9">
        <f t="shared" si="0"/>
        <v>-199920.81875000003</v>
      </c>
      <c r="H8" s="9">
        <f t="shared" si="1"/>
        <v>0.25</v>
      </c>
    </row>
    <row r="9" spans="1:8" x14ac:dyDescent="0.3">
      <c r="A9">
        <v>8</v>
      </c>
      <c r="B9" t="s">
        <v>13</v>
      </c>
      <c r="C9" s="11">
        <v>1496659.7</v>
      </c>
      <c r="E9" s="9">
        <f>A9-A$17</f>
        <v>1.5</v>
      </c>
      <c r="F9" s="10">
        <f>C9-C$17</f>
        <v>552832.91249999986</v>
      </c>
      <c r="G9" s="9">
        <f t="shared" si="0"/>
        <v>829249.36874999979</v>
      </c>
      <c r="H9" s="9">
        <f t="shared" si="1"/>
        <v>2.25</v>
      </c>
    </row>
    <row r="10" spans="1:8" x14ac:dyDescent="0.3">
      <c r="A10">
        <v>9</v>
      </c>
      <c r="B10" t="s">
        <v>14</v>
      </c>
      <c r="C10" s="11">
        <v>740201.28</v>
      </c>
      <c r="E10" s="9">
        <f t="shared" ref="E10:E12" si="2">A10-A$17</f>
        <v>2.5</v>
      </c>
      <c r="F10" s="10">
        <f t="shared" ref="F10:F12" si="3">C10-C$17</f>
        <v>-203625.50750000007</v>
      </c>
      <c r="G10" s="9">
        <f t="shared" ref="G10:G12" si="4">E10*F10</f>
        <v>-509063.76875000016</v>
      </c>
      <c r="H10" s="9">
        <f t="shared" ref="H10:H12" si="5">E10*E10</f>
        <v>6.25</v>
      </c>
    </row>
    <row r="11" spans="1:8" x14ac:dyDescent="0.3">
      <c r="A11">
        <v>10</v>
      </c>
      <c r="B11" t="s">
        <v>15</v>
      </c>
      <c r="C11" s="11">
        <v>763241.86</v>
      </c>
      <c r="E11" s="9">
        <f t="shared" si="2"/>
        <v>3.5</v>
      </c>
      <c r="F11" s="10">
        <f t="shared" si="3"/>
        <v>-180584.92750000011</v>
      </c>
      <c r="G11" s="9">
        <f t="shared" si="4"/>
        <v>-632047.24625000032</v>
      </c>
      <c r="H11" s="9">
        <f t="shared" si="5"/>
        <v>12.25</v>
      </c>
    </row>
    <row r="12" spans="1:8" x14ac:dyDescent="0.3">
      <c r="A12">
        <v>11</v>
      </c>
      <c r="B12" t="s">
        <v>17</v>
      </c>
      <c r="C12" s="11">
        <v>942061.48</v>
      </c>
      <c r="E12" s="9">
        <f t="shared" si="2"/>
        <v>4.5</v>
      </c>
      <c r="F12" s="10">
        <f t="shared" si="3"/>
        <v>-1765.3075000001118</v>
      </c>
      <c r="G12" s="9">
        <f t="shared" si="4"/>
        <v>-7943.8837500005029</v>
      </c>
      <c r="H12" s="9">
        <f t="shared" si="5"/>
        <v>20.25</v>
      </c>
    </row>
    <row r="13" spans="1:8" x14ac:dyDescent="0.3">
      <c r="A13">
        <v>12</v>
      </c>
      <c r="B13" t="s">
        <v>18</v>
      </c>
      <c r="C13" s="11">
        <v>678795.37</v>
      </c>
      <c r="E13" s="9">
        <f>A13-A$17</f>
        <v>5.5</v>
      </c>
      <c r="F13" s="10">
        <f>C13-C$17</f>
        <v>-265031.4175000001</v>
      </c>
      <c r="G13" s="9">
        <f t="shared" si="0"/>
        <v>-1457672.7962500006</v>
      </c>
      <c r="H13" s="9">
        <f t="shared" si="1"/>
        <v>30.25</v>
      </c>
    </row>
    <row r="14" spans="1:8" x14ac:dyDescent="0.3">
      <c r="B14" s="3" t="s">
        <v>0</v>
      </c>
      <c r="E14" s="9"/>
      <c r="F14" s="9"/>
      <c r="G14" s="9">
        <f>SUM(G2:G13)</f>
        <v>-7675805.3049999997</v>
      </c>
      <c r="H14" s="9">
        <f>SUM(H2:H13)</f>
        <v>143</v>
      </c>
    </row>
    <row r="16" spans="1:8" x14ac:dyDescent="0.3">
      <c r="A16" t="s">
        <v>21</v>
      </c>
      <c r="B16" t="s">
        <v>22</v>
      </c>
      <c r="C16" s="1" t="s">
        <v>23</v>
      </c>
      <c r="E16" s="2" t="s">
        <v>24</v>
      </c>
    </row>
    <row r="17" spans="1:6" x14ac:dyDescent="0.3">
      <c r="A17">
        <f>AVERAGE(A2:A13)</f>
        <v>6.5</v>
      </c>
      <c r="B17">
        <f>COUNTA(B2:B13)</f>
        <v>12</v>
      </c>
      <c r="C17">
        <f>AVERAGE(C2:C13)</f>
        <v>943826.78750000009</v>
      </c>
      <c r="E17" s="4">
        <f>G14/H14</f>
        <v>-53676.960174825173</v>
      </c>
      <c r="F17" t="s">
        <v>19</v>
      </c>
    </row>
    <row r="18" spans="1:6" x14ac:dyDescent="0.3">
      <c r="E18" s="2"/>
    </row>
    <row r="19" spans="1:6" x14ac:dyDescent="0.3">
      <c r="E19" s="5" t="s">
        <v>20</v>
      </c>
      <c r="F19" s="6">
        <f>E17*B17/C17</f>
        <v>-0.68245946250799971</v>
      </c>
    </row>
    <row r="20" spans="1:6" ht="15.6" x14ac:dyDescent="0.3">
      <c r="E20" s="7" t="s">
        <v>25</v>
      </c>
      <c r="F20" s="8">
        <f>E17*(B17-1)/(C17-E17*(B17-1)/2)</f>
        <v>-0.47653164061094194</v>
      </c>
    </row>
  </sheetData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Trend 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VietHoa</dc:creator>
  <cp:lastModifiedBy>Mathieu Jehanno</cp:lastModifiedBy>
  <dcterms:created xsi:type="dcterms:W3CDTF">2020-03-31T07:17:02Z</dcterms:created>
  <dcterms:modified xsi:type="dcterms:W3CDTF">2026-05-12T10:19:08Z</dcterms:modified>
</cp:coreProperties>
</file>